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67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<sst xmlns="http://schemas.openxmlformats.org/spreadsheetml/2006/main" count="57" uniqueCount="50">
  <si>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Linkage 1</t>
  </si>
  <si>
    <t>Linkage 2</t>
  </si>
  <si>
    <t>Mass (lbs)</t>
  </si>
  <si>
    <t>Length (in)</t>
  </si>
  <si>
    <t>Object</t>
  </si>
  <si>
    <t>calculating:</t>
  </si>
  <si>
    <t>Joint 1 Torque</t>
  </si>
  <si>
    <t>Joint 2 Torque</t>
  </si>
  <si>
    <t>Center of Mass</t>
  </si>
  <si>
    <t>Joint 2</t>
  </si>
  <si>
    <t>HS-255</t>
  </si>
  <si>
    <t>has 26.878759 lbs/in</t>
  </si>
  <si>
    <t>servo</t>
  </si>
  <si>
    <t>lbs/in</t>
  </si>
  <si>
    <t>link</t>
  </si>
  <si>
    <t>angle</t>
  </si>
  <si>
    <t>J1</t>
  </si>
  <si>
    <t>J2</t>
  </si>
  <si>
    <t>y pt loc</t>
  </si>
  <si>
    <t>x pt loc</t>
  </si>
  <si>
    <t>J0</t>
  </si>
  <si>
    <t>desired X</t>
  </si>
  <si>
    <t>desired Y</t>
  </si>
  <si>
    <t>psi</t>
  </si>
  <si>
    <t>theta</t>
  </si>
  <si>
    <t>s2</t>
  </si>
  <si>
    <t>c2</t>
  </si>
  <si>
    <t>June 9th, 2007</t>
  </si>
  <si>
    <t>torque for first servo</t>
  </si>
  <si>
    <t>torque for second servo</t>
  </si>
  <si>
    <t>the servo I am using</t>
  </si>
  <si>
    <t>angles:</t>
  </si>
  <si>
    <t>efficiency</t>
  </si>
  <si>
    <t>original version</t>
  </si>
  <si>
    <t>Dec 1st, 2007</t>
  </si>
  <si>
    <t>updated with velocity and efficiency</t>
  </si>
  <si>
    <t>Joint 1 Acc</t>
  </si>
  <si>
    <t>Joint 2 Acc</t>
  </si>
  <si>
    <t>deg/s^2</t>
  </si>
  <si>
    <t xml:space="preserve">  طراحی بازوی رباتیک  v1b</t>
  </si>
  <si>
    <t xml:space="preserve"> تولید شده توسط سایت www.societyofrobots.com</t>
  </si>
  <si>
    <t>برای استفاده از این برنامه مقادیر مورد نظر در کادر زرد رنگ وارد کنید و محاسبات موقعیت بازو را به شکل اتوماتیک به رنگ قرمز انجام میدهد .</t>
  </si>
  <si>
    <t xml:space="preserve">محاسبه گر نیرو و گشتاور </t>
  </si>
  <si>
    <t>پارامتر های بازوی ربات را در کادرهای زرد وارد کنید</t>
  </si>
  <si>
    <t>در صورتیکه مرکز جرم بازو را نمی دانید گمانه زنی کنید مثلا ً نصف طول بازو را در نظر بگیرید</t>
  </si>
  <si>
    <t>برای سینماتیک مستقیم زاویه مفصل را وارد کرده و موقعیت نهایی بازو را ببینید .</t>
  </si>
  <si>
    <t>سینماتیک مستقیم</t>
  </si>
  <si>
    <t>سینماتیک معکوس</t>
  </si>
  <si>
    <t>در سینماتیک معکوس شما موقعیت نهایی بازو را به شکل x و y بدهید تا زاویه مفاصل را محاسبه کند</t>
  </si>
  <si>
    <t>درباره این فایل : این برنامه گشتاور مورد نیاز بازو را برای بلند کردن جسم حساب می کند 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</si>
</sst>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.75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9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4" fillId="5" borderId="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7" borderId="0" xfId="0" applyFont="1" applyFill="1" applyAlignment="1">
      <alignment horizontal="center"/>
    </xf>
    <xf numFmtId="0" fontId="0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6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0" xfId="0" applyFill="1" applyBorder="1" applyAlignment="1">
      <alignment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right"/>
    </xf>
    <xf numFmtId="0" fontId="0" fillId="10" borderId="0" xfId="0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نمودار بازو - سینماتیک مستقیم </a:t>
            </a:r>
          </a:p>
        </c:rich>
      </c:tx>
      <c:layout>
        <c:manualLayout>
          <c:xMode val="factor"/>
          <c:yMode val="factor"/>
          <c:x val="-0.06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9"/>
          <c:w val="0.9685"/>
          <c:h val="0.752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Sheet1!$D$38:$D$40</c:f>
              <c:numCache/>
            </c:numRef>
          </c:xVal>
          <c:yVal>
            <c:numRef>
              <c:f>Sheet1!$E$38:$E$40</c:f>
              <c:numCache/>
            </c:numRef>
          </c:yVal>
          <c:smooth val="0"/>
        </c:ser>
        <c:axId val="59160663"/>
        <c:axId val="62683920"/>
      </c:scatterChart>
      <c:valAx>
        <c:axId val="5916066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83920"/>
        <c:crosses val="autoZero"/>
        <c:crossBetween val="midCat"/>
        <c:dispUnits/>
      </c:valAx>
      <c:valAx>
        <c:axId val="6268392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نمودار بازو - سینماتیک معکوس</a:t>
            </a:r>
          </a:p>
        </c:rich>
      </c:tx>
      <c:layout>
        <c:manualLayout>
          <c:xMode val="factor"/>
          <c:yMode val="factor"/>
          <c:x val="-0.05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85"/>
          <c:w val="0.96875"/>
          <c:h val="0.753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Sheet1!$C$72:$C$74</c:f>
              <c:numCache/>
            </c:numRef>
          </c:xVal>
          <c:yVal>
            <c:numRef>
              <c:f>Sheet1!$D$72:$D$74</c:f>
              <c:numCache/>
            </c:numRef>
          </c:yVal>
          <c:smooth val="0"/>
        </c:ser>
        <c:axId val="27284369"/>
        <c:axId val="44232730"/>
      </c:scatterChart>
      <c:valAx>
        <c:axId val="27284369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inches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2730"/>
        <c:crosses val="autoZero"/>
        <c:crossBetween val="midCat"/>
        <c:dispUnits/>
      </c:valAx>
      <c:valAx>
        <c:axId val="4423273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34</xdr:row>
      <xdr:rowOff>142875</xdr:rowOff>
    </xdr:from>
    <xdr:to>
      <xdr:col>15</xdr:col>
      <xdr:colOff>352425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3981450" y="6143625"/>
        <a:ext cx="61531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62</xdr:row>
      <xdr:rowOff>76200</xdr:rowOff>
    </xdr:from>
    <xdr:to>
      <xdr:col>15</xdr:col>
      <xdr:colOff>323850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3943350" y="10668000"/>
        <a:ext cx="61626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77">
      <selection activeCell="S65" sqref="S65"/>
    </sheetView>
  </sheetViews>
  <sheetFormatPr defaultColWidth="9.140625" defaultRowHeight="12.75"/>
  <cols>
    <col min="3" max="3" width="9.7109375" style="0" bestFit="1" customWidth="1"/>
    <col min="4" max="4" width="11.57421875" style="0" customWidth="1"/>
    <col min="5" max="5" width="15.7109375" style="0" customWidth="1"/>
    <col min="16" max="16" width="11.00390625" style="0" customWidth="1"/>
  </cols>
  <sheetData>
    <row r="1" spans="4:7" ht="20.25">
      <c r="D1" s="27"/>
      <c r="E1" s="27"/>
      <c r="F1" s="28" t="s">
        <v>39</v>
      </c>
      <c r="G1" s="27"/>
    </row>
    <row r="2" spans="4:7" ht="12.75">
      <c r="D2" s="27"/>
      <c r="E2" s="27"/>
      <c r="F2" s="29" t="s">
        <v>40</v>
      </c>
      <c r="G2" s="27"/>
    </row>
    <row r="3" spans="4:7" ht="12.75">
      <c r="D3" s="29" t="s">
        <v>27</v>
      </c>
      <c r="E3" s="27"/>
      <c r="F3" s="27" t="s">
        <v>33</v>
      </c>
      <c r="G3" s="27"/>
    </row>
    <row r="4" spans="4:7" ht="12.75">
      <c r="D4" s="27" t="s">
        <v>35</v>
      </c>
      <c r="E4" s="27"/>
      <c r="F4" s="27"/>
      <c r="G4" s="27"/>
    </row>
    <row r="5" spans="2:7" ht="12.75">
      <c r="B5" s="1"/>
      <c r="D5" s="29" t="s">
        <v>34</v>
      </c>
      <c r="E5" s="27"/>
      <c r="F5" s="27"/>
      <c r="G5" s="27"/>
    </row>
    <row r="6" spans="2:17" ht="12.75">
      <c r="B6" s="30"/>
      <c r="C6" s="30"/>
      <c r="D6" s="30"/>
      <c r="E6" s="30"/>
      <c r="F6" s="30"/>
      <c r="G6" s="30"/>
      <c r="H6" s="30"/>
      <c r="K6" s="32" t="s">
        <v>49</v>
      </c>
      <c r="L6" s="32"/>
      <c r="M6" s="32"/>
      <c r="N6" s="32"/>
      <c r="O6" s="32"/>
      <c r="P6" s="32"/>
      <c r="Q6" s="30"/>
    </row>
    <row r="7" spans="2:16" ht="12.75">
      <c r="B7" s="31"/>
      <c r="C7" s="31"/>
      <c r="D7" s="31"/>
      <c r="E7" s="31"/>
      <c r="F7" s="31"/>
      <c r="G7" s="31"/>
      <c r="H7" s="31"/>
      <c r="I7" s="31"/>
      <c r="J7" s="31"/>
      <c r="K7" s="32"/>
      <c r="L7" s="32"/>
      <c r="M7" s="32"/>
      <c r="N7" s="32"/>
      <c r="O7" s="32"/>
      <c r="P7" s="32"/>
    </row>
    <row r="8" spans="2:16" ht="12.7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2:16" ht="13.5" thickBot="1">
      <c r="B9" s="33" t="s">
        <v>41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7" ht="12.75" customHeight="1">
      <c r="A10" s="10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9"/>
    </row>
    <row r="11" spans="1:16" ht="28.5" customHeight="1">
      <c r="A11" s="24"/>
      <c r="B11" s="25" t="s">
        <v>42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2" spans="2:16" ht="15.75">
      <c r="B12" s="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0"/>
    </row>
    <row r="13" spans="2:16" ht="12.75">
      <c r="B13" s="9"/>
      <c r="C13" s="3" t="s">
        <v>2</v>
      </c>
      <c r="D13" s="3" t="s">
        <v>3</v>
      </c>
      <c r="E13" s="3" t="s">
        <v>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10"/>
    </row>
    <row r="14" spans="2:16" ht="12.75">
      <c r="B14" s="9" t="s">
        <v>0</v>
      </c>
      <c r="C14" s="5">
        <v>1</v>
      </c>
      <c r="D14" s="5">
        <v>5</v>
      </c>
      <c r="E14" s="5">
        <v>2.5</v>
      </c>
      <c r="F14" s="4"/>
      <c r="G14" s="20" t="s">
        <v>43</v>
      </c>
      <c r="H14" s="21"/>
      <c r="I14" s="21"/>
      <c r="J14" s="21"/>
      <c r="K14" s="21"/>
      <c r="L14" s="21"/>
      <c r="M14" s="21"/>
      <c r="N14" s="4"/>
      <c r="O14" s="4"/>
      <c r="P14" s="10"/>
    </row>
    <row r="15" spans="2:16" ht="12.75">
      <c r="B15" s="9" t="s">
        <v>1</v>
      </c>
      <c r="C15" s="5">
        <v>1</v>
      </c>
      <c r="D15" s="5">
        <v>4</v>
      </c>
      <c r="E15" s="5">
        <v>2</v>
      </c>
      <c r="F15" s="4"/>
      <c r="G15" s="20" t="s">
        <v>44</v>
      </c>
      <c r="H15" s="21"/>
      <c r="I15" s="21"/>
      <c r="J15" s="21"/>
      <c r="K15" s="21"/>
      <c r="L15" s="21"/>
      <c r="M15" s="21"/>
      <c r="N15" s="4"/>
      <c r="O15" s="4"/>
      <c r="P15" s="10"/>
    </row>
    <row r="16" spans="2:16" ht="12.75">
      <c r="B16" s="9" t="s">
        <v>9</v>
      </c>
      <c r="C16" s="5">
        <v>1</v>
      </c>
      <c r="D16" s="6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10"/>
    </row>
    <row r="17" spans="2:16" ht="12.75">
      <c r="B17" s="9" t="s">
        <v>4</v>
      </c>
      <c r="C17" s="5">
        <v>1</v>
      </c>
      <c r="D17" s="6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10"/>
    </row>
    <row r="18" spans="2:16" ht="12.75">
      <c r="B18" s="9"/>
      <c r="C18" s="6"/>
      <c r="D18" s="6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10"/>
    </row>
    <row r="19" spans="2:16" ht="12.75">
      <c r="B19" s="9" t="s">
        <v>32</v>
      </c>
      <c r="C19" s="16">
        <v>0.9</v>
      </c>
      <c r="D19" s="6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10"/>
    </row>
    <row r="20" spans="2:16" ht="12.75">
      <c r="B20" s="9"/>
      <c r="C20" s="6"/>
      <c r="D20" s="6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10"/>
    </row>
    <row r="21" spans="2:16" ht="12.75">
      <c r="B21" s="9" t="s">
        <v>36</v>
      </c>
      <c r="C21" s="5">
        <v>50</v>
      </c>
      <c r="D21" s="4" t="s">
        <v>37</v>
      </c>
      <c r="E21" s="5">
        <v>50</v>
      </c>
      <c r="F21" s="4" t="s">
        <v>38</v>
      </c>
      <c r="G21" s="4"/>
      <c r="H21" s="4"/>
      <c r="I21" s="4"/>
      <c r="J21" s="4"/>
      <c r="K21" s="4"/>
      <c r="L21" s="4"/>
      <c r="M21" s="4"/>
      <c r="N21" s="4"/>
      <c r="O21" s="4"/>
      <c r="P21" s="10"/>
    </row>
    <row r="22" spans="2:16" ht="12.75">
      <c r="B22" s="9"/>
      <c r="C22" s="6"/>
      <c r="D22" s="6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10"/>
    </row>
    <row r="23" spans="2:16" ht="12.75">
      <c r="B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0"/>
    </row>
    <row r="24" spans="2:16" ht="12.75">
      <c r="B24" s="9"/>
      <c r="C24" s="4" t="s">
        <v>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0"/>
    </row>
    <row r="25" spans="2:16" ht="12.75">
      <c r="B25" s="9"/>
      <c r="C25" s="4" t="s">
        <v>6</v>
      </c>
      <c r="D25" s="4"/>
      <c r="E25" s="7">
        <f>((C14*E14+C16*D14+C15*(D14+E15)+C17*(D14+D15))+(C14*E14^2+C16*D14^2+C15*(D14+E15)^2+C17*(D14+D15)^2)*C21*PI()/180)/C19</f>
        <v>182.46352326893648</v>
      </c>
      <c r="F25" s="4" t="s">
        <v>13</v>
      </c>
      <c r="G25" s="4" t="s">
        <v>28</v>
      </c>
      <c r="H25" s="4"/>
      <c r="I25" s="4"/>
      <c r="J25" s="4"/>
      <c r="K25" s="4"/>
      <c r="L25" s="4"/>
      <c r="M25" s="4"/>
      <c r="N25" s="4"/>
      <c r="O25" s="4"/>
      <c r="P25" s="10"/>
    </row>
    <row r="26" spans="2:16" ht="12.75">
      <c r="B26" s="9"/>
      <c r="C26" s="4" t="s">
        <v>7</v>
      </c>
      <c r="D26" s="4"/>
      <c r="E26" s="7">
        <f>(C15*E15+C17*(D15)+(C15*(E15)^2+C17*(D15)^2)*(E21)*PI()/180)/C19</f>
        <v>26.059213911048104</v>
      </c>
      <c r="F26" s="4" t="s">
        <v>13</v>
      </c>
      <c r="G26" s="4" t="s">
        <v>29</v>
      </c>
      <c r="H26" s="4"/>
      <c r="I26" s="4"/>
      <c r="J26" s="4"/>
      <c r="K26" s="4"/>
      <c r="L26" s="4"/>
      <c r="M26" s="17"/>
      <c r="N26" s="4"/>
      <c r="O26" s="4"/>
      <c r="P26" s="10"/>
    </row>
    <row r="27" spans="2:16" ht="12.75">
      <c r="B27" s="9"/>
      <c r="C27" s="4"/>
      <c r="D27" s="4"/>
      <c r="E27" s="7"/>
      <c r="F27" s="4"/>
      <c r="G27" s="4"/>
      <c r="H27" s="4"/>
      <c r="I27" s="4"/>
      <c r="J27" s="4"/>
      <c r="K27" s="4"/>
      <c r="L27" s="4"/>
      <c r="M27" s="4"/>
      <c r="N27" s="4"/>
      <c r="O27" s="4"/>
      <c r="P27" s="10"/>
    </row>
    <row r="28" spans="2:16" ht="12.75">
      <c r="B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0"/>
    </row>
    <row r="29" spans="2:16" ht="12.75">
      <c r="B29" s="9" t="s">
        <v>12</v>
      </c>
      <c r="C29" s="4" t="s">
        <v>10</v>
      </c>
      <c r="D29" s="4" t="s">
        <v>11</v>
      </c>
      <c r="E29" s="4"/>
      <c r="F29" s="4"/>
      <c r="G29" s="6" t="s">
        <v>30</v>
      </c>
      <c r="H29" s="4"/>
      <c r="I29" s="4"/>
      <c r="J29" s="4"/>
      <c r="K29" s="4"/>
      <c r="L29" s="4"/>
      <c r="M29" s="4"/>
      <c r="N29" s="4"/>
      <c r="O29" s="4"/>
      <c r="P29" s="10"/>
    </row>
    <row r="30" spans="2:16" ht="13.5" thickBo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2" ht="13.5" thickBot="1"/>
    <row r="33" spans="2:16" ht="15.75">
      <c r="B33" s="35" t="s">
        <v>46</v>
      </c>
      <c r="C33" s="36"/>
      <c r="D33" s="36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20.25" customHeight="1">
      <c r="A34" s="23"/>
      <c r="B34" s="38"/>
      <c r="C34" s="37" t="s">
        <v>45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9"/>
    </row>
    <row r="35" spans="2:16" ht="12.75">
      <c r="B35" s="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0"/>
    </row>
    <row r="36" spans="2:16" ht="12.75">
      <c r="B36" s="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0"/>
    </row>
    <row r="37" spans="2:16" ht="12.75">
      <c r="B37" s="9" t="s">
        <v>14</v>
      </c>
      <c r="C37" s="4" t="s">
        <v>15</v>
      </c>
      <c r="D37" s="4" t="s">
        <v>19</v>
      </c>
      <c r="E37" s="4" t="s">
        <v>18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10"/>
    </row>
    <row r="38" spans="2:16" ht="12.75">
      <c r="B38" s="9" t="s">
        <v>20</v>
      </c>
      <c r="C38" s="4"/>
      <c r="D38" s="4">
        <v>0</v>
      </c>
      <c r="E38" s="4"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10"/>
    </row>
    <row r="39" spans="2:16" ht="12.75">
      <c r="B39" s="9" t="s">
        <v>16</v>
      </c>
      <c r="C39" s="5">
        <v>140</v>
      </c>
      <c r="D39" s="14">
        <f>COS(C39*PI()/180)*D14</f>
        <v>-3.8302222155948895</v>
      </c>
      <c r="E39" s="14">
        <f>SIN(C39*PI()/180)*D14</f>
        <v>3.2139380484326976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10"/>
    </row>
    <row r="40" spans="2:16" ht="12.75">
      <c r="B40" s="9" t="s">
        <v>17</v>
      </c>
      <c r="C40" s="5">
        <v>300</v>
      </c>
      <c r="D40" s="14">
        <f>COS((C40+C39)*PI()/180)*D15+D39</f>
        <v>-3.135629504927168</v>
      </c>
      <c r="E40" s="14">
        <f>SIN((C40+C39)*PI()/180)*D15+E39</f>
        <v>7.153169060481529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10"/>
    </row>
    <row r="41" spans="2:16" ht="12.75">
      <c r="B41" s="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0"/>
    </row>
    <row r="42" spans="2:16" ht="12.75"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0"/>
    </row>
    <row r="43" spans="2:16" ht="12.75">
      <c r="B43" s="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0"/>
    </row>
    <row r="44" spans="2:16" ht="12.75">
      <c r="B44" s="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10"/>
    </row>
    <row r="45" spans="2:16" ht="12.75">
      <c r="B45" s="9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10"/>
    </row>
    <row r="46" spans="2:16" ht="12.75">
      <c r="B46" s="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10"/>
    </row>
    <row r="47" spans="2:16" ht="12.75">
      <c r="B47" s="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10"/>
    </row>
    <row r="48" spans="2:16" ht="12.75"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0"/>
    </row>
    <row r="49" spans="2:16" ht="12.75">
      <c r="B49" s="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0"/>
    </row>
    <row r="50" spans="2:16" ht="12.75">
      <c r="B50" s="9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10"/>
    </row>
    <row r="51" spans="2:16" ht="12.75">
      <c r="B51" s="9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10"/>
    </row>
    <row r="52" spans="2:16" ht="12.75">
      <c r="B52" s="9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0"/>
    </row>
    <row r="53" spans="2:16" ht="12.75">
      <c r="B53" s="9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0"/>
    </row>
    <row r="54" spans="2:16" ht="12.75">
      <c r="B54" s="9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10"/>
    </row>
    <row r="55" spans="2:16" ht="12.75">
      <c r="B55" s="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0"/>
    </row>
    <row r="56" spans="2:16" ht="12.75">
      <c r="B56" s="9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10"/>
    </row>
    <row r="57" spans="2:16" ht="13.5" thickBot="1"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</row>
    <row r="59" ht="13.5" thickBot="1"/>
    <row r="60" spans="2:16" ht="15.75">
      <c r="B60" s="43" t="s">
        <v>47</v>
      </c>
      <c r="C60" s="44"/>
      <c r="D60" s="44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1"/>
    </row>
    <row r="61" spans="2:16" ht="12.75">
      <c r="B61" s="45" t="s">
        <v>48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2"/>
      <c r="N61" s="42"/>
      <c r="O61" s="42"/>
      <c r="P61" s="39"/>
    </row>
    <row r="62" spans="2:16" ht="12.75">
      <c r="B62" s="9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10"/>
    </row>
    <row r="63" spans="2:16" ht="12.75">
      <c r="B63" s="9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0"/>
    </row>
    <row r="64" spans="2:16" ht="12.75">
      <c r="B64" s="9" t="s">
        <v>21</v>
      </c>
      <c r="C64" s="5">
        <v>3.56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10"/>
    </row>
    <row r="65" spans="2:16" ht="12.75">
      <c r="B65" s="9" t="s">
        <v>22</v>
      </c>
      <c r="C65" s="5">
        <v>6.43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10"/>
    </row>
    <row r="66" spans="2:16" ht="12.75">
      <c r="B66" s="9" t="s">
        <v>26</v>
      </c>
      <c r="C66" s="4">
        <f>(C64^2+C65^2-D14^2-D15^2)/(2*D14*D15)</f>
        <v>0.3254624999999999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0"/>
    </row>
    <row r="67" spans="2:16" ht="12.75">
      <c r="B67" s="9" t="s">
        <v>25</v>
      </c>
      <c r="C67" s="4">
        <f>SQRT(1-C66^2)</f>
        <v>0.9455549487437258</v>
      </c>
      <c r="D67" s="4"/>
      <c r="E67" s="4" t="s">
        <v>31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10"/>
    </row>
    <row r="68" spans="2:16" ht="12.75">
      <c r="B68" s="9" t="s">
        <v>24</v>
      </c>
      <c r="C68" s="4">
        <f>ASIN((C65*(D14+D15*C66)-C64*D15*C67)/(C64^2+C65^2))</f>
        <v>0.5246025217563736</v>
      </c>
      <c r="E68" s="8">
        <f>C68*180/PI()</f>
        <v>30.057510418560152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10"/>
    </row>
    <row r="69" spans="2:16" ht="12.75">
      <c r="B69" s="9" t="s">
        <v>23</v>
      </c>
      <c r="C69" s="4">
        <f>ACOS((C64^2+C65^2-D14^2-D15^2)/(2*D14*D15))</f>
        <v>1.2392955091055402</v>
      </c>
      <c r="E69" s="8">
        <f>C69*180/PI()</f>
        <v>71.00640224126414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10"/>
    </row>
    <row r="70" spans="2:16" ht="12.75">
      <c r="B70" s="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0"/>
    </row>
    <row r="71" spans="2:16" ht="12.75">
      <c r="B71" s="9" t="s">
        <v>14</v>
      </c>
      <c r="C71" s="4" t="s">
        <v>19</v>
      </c>
      <c r="D71" s="4" t="s">
        <v>18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10"/>
    </row>
    <row r="72" spans="2:16" ht="12.75">
      <c r="B72" s="9" t="s">
        <v>20</v>
      </c>
      <c r="C72" s="4">
        <v>0</v>
      </c>
      <c r="D72" s="4"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10"/>
    </row>
    <row r="73" spans="2:16" ht="12.75">
      <c r="B73" s="9" t="s">
        <v>16</v>
      </c>
      <c r="C73" s="15">
        <f>COS(E68*PI()/180)*D14</f>
        <v>4.3276154726333225</v>
      </c>
      <c r="D73" s="15">
        <f>SIN(E68*PI()/180)*D14</f>
        <v>2.504345088246558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0"/>
    </row>
    <row r="74" spans="2:16" ht="12.75">
      <c r="B74" s="9" t="s">
        <v>17</v>
      </c>
      <c r="C74" s="15">
        <f>COS((E68+E69)*PI()/180)*D15+C73</f>
        <v>3.56</v>
      </c>
      <c r="D74" s="15">
        <f>SIN((E68+E69)*PI()/180)*D15+D73</f>
        <v>6.43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0"/>
    </row>
    <row r="75" spans="2:16" ht="12.75">
      <c r="B75" s="9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0"/>
    </row>
    <row r="76" spans="2:16" ht="12.75">
      <c r="B76" s="9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10"/>
    </row>
    <row r="77" spans="2:16" ht="12.75">
      <c r="B77" s="9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10"/>
    </row>
    <row r="78" spans="2:16" ht="12.75">
      <c r="B78" s="9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10"/>
    </row>
    <row r="79" spans="2:16" ht="12.75">
      <c r="B79" s="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10"/>
    </row>
    <row r="80" spans="2:16" ht="12.75">
      <c r="B80" s="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10"/>
    </row>
    <row r="81" spans="2:16" ht="12.75">
      <c r="B81" s="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10"/>
    </row>
    <row r="82" spans="2:16" ht="12.75">
      <c r="B82" s="9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10"/>
    </row>
    <row r="83" spans="2:16" ht="12.75">
      <c r="B83" s="9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10"/>
    </row>
    <row r="84" spans="2:16" ht="12.75"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0"/>
    </row>
    <row r="85" spans="2:16" ht="13.5" thickBot="1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</row>
    <row r="92" spans="3:4" ht="12.75">
      <c r="C92" s="2"/>
      <c r="D92" s="2"/>
    </row>
    <row r="93" spans="3:4" ht="12.75">
      <c r="C93" s="2"/>
      <c r="D93" s="2"/>
    </row>
  </sheetData>
  <sheetProtection/>
  <mergeCells count="10">
    <mergeCell ref="C34:O34"/>
    <mergeCell ref="B11:P11"/>
    <mergeCell ref="K6:P7"/>
    <mergeCell ref="B33:D33"/>
    <mergeCell ref="B60:D60"/>
    <mergeCell ref="B61:L61"/>
    <mergeCell ref="B8:P8"/>
    <mergeCell ref="B9:P9"/>
    <mergeCell ref="G14:M14"/>
    <mergeCell ref="G15:M15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John</dc:creator>
  <cp:keywords/>
  <dc:description/>
  <cp:lastModifiedBy>SkyUN.Org</cp:lastModifiedBy>
  <dcterms:created xsi:type="dcterms:W3CDTF">2007-06-09T23:47:34Z</dcterms:created>
  <dcterms:modified xsi:type="dcterms:W3CDTF">2011-03-27T12:00:57Z</dcterms:modified>
  <cp:category/>
  <cp:version/>
  <cp:contentType/>
  <cp:contentStatus/>
</cp:coreProperties>
</file>